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300" windowWidth="18495" windowHeight="11700"/>
  </bookViews>
  <sheets>
    <sheet name="Feuil1" sheetId="1" r:id="rId1"/>
  </sheets>
  <calcPr calcId="125725"/>
</workbook>
</file>

<file path=xl/calcChain.xml><?xml version="1.0" encoding="utf-8"?>
<calcChain xmlns="http://schemas.openxmlformats.org/spreadsheetml/2006/main">
  <c r="O20" i="1"/>
  <c r="S20"/>
  <c r="S22"/>
  <c r="E22"/>
  <c r="E20"/>
  <c r="E18"/>
  <c r="E16"/>
  <c r="E14"/>
  <c r="E12"/>
  <c r="E10"/>
  <c r="E8"/>
  <c r="K14"/>
  <c r="K16"/>
  <c r="K18"/>
  <c r="K20"/>
  <c r="Y12"/>
  <c r="M14"/>
  <c r="K8"/>
  <c r="M8"/>
  <c r="O8"/>
  <c r="Q8"/>
  <c r="S8"/>
  <c r="U8"/>
  <c r="W8"/>
  <c r="Y8"/>
  <c r="AA8"/>
  <c r="AC8"/>
  <c r="AE8"/>
  <c r="O16"/>
  <c r="AE22"/>
  <c r="AC22"/>
  <c r="AA22"/>
  <c r="Y22"/>
  <c r="W22"/>
  <c r="U22"/>
  <c r="Q22"/>
  <c r="O22"/>
  <c r="M22"/>
  <c r="K22"/>
  <c r="M20"/>
  <c r="Y20"/>
  <c r="AA20"/>
  <c r="AC20"/>
  <c r="AE20"/>
  <c r="AE18"/>
  <c r="AC18"/>
  <c r="AA18"/>
  <c r="Y18"/>
  <c r="W18"/>
  <c r="U18"/>
  <c r="S18"/>
  <c r="Q18"/>
  <c r="O18"/>
  <c r="M18"/>
  <c r="AE16"/>
  <c r="AC16"/>
  <c r="AA16"/>
  <c r="Y16"/>
  <c r="W16"/>
  <c r="U16"/>
  <c r="S16"/>
  <c r="Q16"/>
  <c r="M16"/>
  <c r="O14"/>
  <c r="AE12"/>
  <c r="AC12"/>
  <c r="AA12"/>
  <c r="W10"/>
  <c r="U10"/>
  <c r="AF9"/>
  <c r="AF11"/>
  <c r="AF13"/>
  <c r="AF15"/>
  <c r="AF17"/>
  <c r="AF19"/>
  <c r="AF21"/>
  <c r="AF7"/>
  <c r="AI21"/>
  <c r="D17" l="1"/>
  <c r="E17" s="1"/>
  <c r="AF18"/>
  <c r="AF14"/>
  <c r="AF22"/>
  <c r="AF20"/>
  <c r="AF16"/>
  <c r="AF12"/>
  <c r="AF8"/>
  <c r="D7" s="1"/>
  <c r="AF10"/>
  <c r="D9" s="1"/>
  <c r="E9" s="1"/>
  <c r="D19"/>
  <c r="E19" s="1"/>
  <c r="D21"/>
  <c r="E21" s="1"/>
  <c r="D15"/>
  <c r="E15" s="1"/>
  <c r="D13"/>
  <c r="E13" s="1"/>
  <c r="D11"/>
  <c r="E11" s="1"/>
  <c r="I7" l="1"/>
  <c r="E7"/>
  <c r="G9"/>
  <c r="I9"/>
  <c r="F9"/>
  <c r="H9"/>
  <c r="G11"/>
  <c r="H11"/>
  <c r="I11"/>
  <c r="F11"/>
  <c r="G15"/>
  <c r="I15"/>
  <c r="F15"/>
  <c r="H15"/>
  <c r="G17"/>
  <c r="I17"/>
  <c r="F17"/>
  <c r="H17"/>
  <c r="G19"/>
  <c r="I19"/>
  <c r="F19"/>
  <c r="H19"/>
  <c r="G13"/>
  <c r="I13"/>
  <c r="F13"/>
  <c r="H13"/>
  <c r="F21"/>
  <c r="G21"/>
  <c r="H21"/>
  <c r="I21"/>
  <c r="G7"/>
  <c r="F7"/>
  <c r="H7"/>
  <c r="E23" l="1"/>
  <c r="I23"/>
  <c r="F23"/>
  <c r="H23"/>
  <c r="G23"/>
  <c r="B6" l="1"/>
</calcChain>
</file>

<file path=xl/sharedStrings.xml><?xml version="1.0" encoding="utf-8"?>
<sst xmlns="http://schemas.openxmlformats.org/spreadsheetml/2006/main" count="51" uniqueCount="40">
  <si>
    <t>EPS</t>
  </si>
  <si>
    <t>Français</t>
  </si>
  <si>
    <t>LV1</t>
  </si>
  <si>
    <t>LV2</t>
  </si>
  <si>
    <t>SVT</t>
  </si>
  <si>
    <t>Edu Mu</t>
  </si>
  <si>
    <t>D2-Les méthodes et outils pour apprendre</t>
  </si>
  <si>
    <t>D3-La formation de la personne et du citoyen</t>
  </si>
  <si>
    <t>D4-Les systèmes naturels et les systèmes techniques</t>
  </si>
  <si>
    <t>D5-Les représentations du monde et l’activité humaine</t>
  </si>
  <si>
    <t>D1-Comprendre, s’exprimer en utilisant la langue française à l’oral et à l’écrit</t>
  </si>
  <si>
    <t>D1-Comprendre, s’exprimer en utilisant une langue étrangère et, le cas échéant, une langue régionale</t>
  </si>
  <si>
    <t>D1-Comprendre, s’exprimer en utilisant les langages mathématiques, scientifiques et informatiques</t>
  </si>
  <si>
    <t>D1-Comprendre, s’exprimer en utilisant les langages des arts et du corps</t>
  </si>
  <si>
    <t>positionnements</t>
  </si>
  <si>
    <t>calculs indicatifs</t>
  </si>
  <si>
    <t>H&amp;G/EMC</t>
  </si>
  <si>
    <t>Techno</t>
  </si>
  <si>
    <t>Phy-Ch</t>
  </si>
  <si>
    <t>Arts Pla</t>
  </si>
  <si>
    <t>Ma
ths</t>
  </si>
  <si>
    <t>NOM</t>
  </si>
  <si>
    <t>PRENOM</t>
  </si>
  <si>
    <t>Total Points</t>
  </si>
  <si>
    <t>Maîtrise insuffisante</t>
  </si>
  <si>
    <t>Maîtrise fragile</t>
  </si>
  <si>
    <t>Maîtrise satisfaisante</t>
  </si>
  <si>
    <t>Très bonne maîtrise</t>
  </si>
  <si>
    <t>10 pts</t>
  </si>
  <si>
    <t>25 pts</t>
  </si>
  <si>
    <t>40 pts</t>
  </si>
  <si>
    <t>50 pts</t>
  </si>
  <si>
    <t>LIVRET SCOLAIRE UNIQUE / COMPOSANTES DU SOCLE / CONSULTATION DISCIPLINAIRE</t>
  </si>
  <si>
    <t>Ens de compl</t>
  </si>
  <si>
    <t>pts:
0
10
20</t>
  </si>
  <si>
    <t>D1</t>
  </si>
  <si>
    <t>D2</t>
  </si>
  <si>
    <t>D3</t>
  </si>
  <si>
    <t>D4</t>
  </si>
  <si>
    <t>D5</t>
  </si>
</sst>
</file>

<file path=xl/styles.xml><?xml version="1.0" encoding="utf-8"?>
<styleSheet xmlns="http://schemas.openxmlformats.org/spreadsheetml/2006/main">
  <fonts count="15">
    <font>
      <sz val="11"/>
      <color theme="1"/>
      <name val="Calibri"/>
      <family val="2"/>
      <scheme val="minor"/>
    </font>
    <font>
      <b/>
      <sz val="11"/>
      <color theme="1"/>
      <name val="Calibri"/>
      <family val="2"/>
      <scheme val="minor"/>
    </font>
    <font>
      <sz val="9"/>
      <color theme="1"/>
      <name val="Calibri"/>
      <family val="2"/>
      <scheme val="minor"/>
    </font>
    <font>
      <sz val="11"/>
      <color theme="0"/>
      <name val="Calibri"/>
      <family val="2"/>
      <scheme val="minor"/>
    </font>
    <font>
      <sz val="8"/>
      <color theme="1"/>
      <name val="Calibri"/>
      <family val="2"/>
      <scheme val="minor"/>
    </font>
    <font>
      <sz val="10"/>
      <color theme="1"/>
      <name val="Calibri"/>
      <family val="2"/>
      <scheme val="minor"/>
    </font>
    <font>
      <b/>
      <sz val="20"/>
      <color theme="1"/>
      <name val="Calibri"/>
      <family val="2"/>
      <scheme val="minor"/>
    </font>
    <font>
      <sz val="28"/>
      <color theme="1"/>
      <name val="Calibri"/>
      <family val="2"/>
      <scheme val="minor"/>
    </font>
    <font>
      <sz val="11"/>
      <name val="Calibri"/>
      <family val="2"/>
      <scheme val="minor"/>
    </font>
    <font>
      <sz val="11"/>
      <color rgb="FFFF0000"/>
      <name val="Calibri"/>
      <family val="2"/>
      <scheme val="minor"/>
    </font>
    <font>
      <b/>
      <sz val="11"/>
      <color theme="0"/>
      <name val="Calibri"/>
      <family val="2"/>
      <scheme val="minor"/>
    </font>
    <font>
      <sz val="8"/>
      <color theme="0"/>
      <name val="Calibri"/>
      <family val="2"/>
      <scheme val="minor"/>
    </font>
    <font>
      <sz val="10"/>
      <color rgb="FFFF0000"/>
      <name val="Calibri"/>
      <family val="2"/>
      <scheme val="minor"/>
    </font>
    <font>
      <b/>
      <sz val="11"/>
      <color rgb="FFFF0000"/>
      <name val="Calibri"/>
      <family val="2"/>
      <scheme val="minor"/>
    </font>
    <font>
      <sz val="10"/>
      <color theme="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tint="-0.14996795556505021"/>
        <bgColor indexed="64"/>
      </patternFill>
    </fill>
    <fill>
      <patternFill patternType="solid">
        <fgColor theme="0" tint="-0.14999847407452621"/>
        <bgColor indexed="64"/>
      </patternFill>
    </fill>
  </fills>
  <borders count="39">
    <border>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diagonalUp="1" diagonalDown="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diagonalDown="1">
      <left style="medium">
        <color indexed="64"/>
      </left>
      <right style="medium">
        <color indexed="64"/>
      </right>
      <top style="thin">
        <color indexed="64"/>
      </top>
      <bottom style="medium">
        <color indexed="64"/>
      </bottom>
      <diagonal style="thin">
        <color indexed="64"/>
      </diagonal>
    </border>
  </borders>
  <cellStyleXfs count="1">
    <xf numFmtId="0" fontId="0" fillId="0" borderId="0"/>
  </cellStyleXfs>
  <cellXfs count="107">
    <xf numFmtId="0" fontId="0" fillId="0" borderId="0" xfId="0"/>
    <xf numFmtId="0" fontId="0" fillId="0" borderId="0" xfId="0" applyAlignment="1">
      <alignment horizontal="center"/>
    </xf>
    <xf numFmtId="0" fontId="0" fillId="0" borderId="0" xfId="0" applyBorder="1"/>
    <xf numFmtId="1" fontId="0" fillId="0" borderId="0" xfId="0" applyNumberFormat="1" applyAlignment="1">
      <alignment horizontal="center"/>
    </xf>
    <xf numFmtId="1" fontId="3" fillId="0" borderId="0" xfId="0" applyNumberFormat="1" applyFont="1" applyAlignment="1">
      <alignment horizontal="center"/>
    </xf>
    <xf numFmtId="0" fontId="3" fillId="0" borderId="0" xfId="0" applyFont="1" applyBorder="1" applyAlignment="1">
      <alignment horizontal="center"/>
    </xf>
    <xf numFmtId="1" fontId="0" fillId="0" borderId="0" xfId="0" applyNumberFormat="1" applyBorder="1" applyAlignment="1">
      <alignment horizontal="center"/>
    </xf>
    <xf numFmtId="0" fontId="0" fillId="5" borderId="0" xfId="0" applyFill="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0" fillId="4" borderId="0" xfId="0" applyFill="1" applyAlignment="1">
      <alignment horizontal="center" vertical="center"/>
    </xf>
    <xf numFmtId="0" fontId="6" fillId="0" borderId="0" xfId="0" applyFont="1" applyAlignment="1">
      <alignment horizontal="center" vertical="center"/>
    </xf>
    <xf numFmtId="0" fontId="0" fillId="0" borderId="13" xfId="0" applyBorder="1" applyAlignment="1">
      <alignment horizontal="right"/>
    </xf>
    <xf numFmtId="0" fontId="0" fillId="0" borderId="15" xfId="0" applyBorder="1" applyAlignment="1">
      <alignment horizontal="right"/>
    </xf>
    <xf numFmtId="0" fontId="2" fillId="0" borderId="16" xfId="0" applyFont="1" applyBorder="1" applyAlignment="1">
      <alignment horizontal="right"/>
    </xf>
    <xf numFmtId="0" fontId="0" fillId="0" borderId="17" xfId="0" applyBorder="1" applyAlignment="1">
      <alignment horizontal="right"/>
    </xf>
    <xf numFmtId="0" fontId="2" fillId="0" borderId="18" xfId="0" applyFont="1" applyBorder="1" applyAlignment="1">
      <alignment horizontal="right"/>
    </xf>
    <xf numFmtId="1" fontId="8" fillId="0" borderId="3" xfId="0" applyNumberFormat="1" applyFont="1" applyFill="1" applyBorder="1" applyAlignment="1">
      <alignment horizontal="center"/>
    </xf>
    <xf numFmtId="1" fontId="8" fillId="0" borderId="4" xfId="0" applyNumberFormat="1" applyFont="1" applyFill="1" applyBorder="1" applyAlignment="1">
      <alignment horizontal="center"/>
    </xf>
    <xf numFmtId="0" fontId="2" fillId="0" borderId="1" xfId="0" applyFont="1" applyBorder="1" applyAlignment="1">
      <alignment horizontal="right"/>
    </xf>
    <xf numFmtId="0" fontId="3" fillId="0" borderId="10" xfId="0" applyFont="1" applyBorder="1" applyAlignment="1">
      <alignment horizontal="center" vertical="center"/>
    </xf>
    <xf numFmtId="0" fontId="0" fillId="8" borderId="7" xfId="0" applyFill="1" applyBorder="1" applyAlignment="1">
      <alignment horizontal="center"/>
    </xf>
    <xf numFmtId="0" fontId="0" fillId="0" borderId="6" xfId="0" applyBorder="1" applyAlignment="1" applyProtection="1">
      <alignment horizontal="center"/>
      <protection locked="0"/>
    </xf>
    <xf numFmtId="0" fontId="0" fillId="0" borderId="19" xfId="0" applyBorder="1" applyAlignment="1">
      <alignment horizontal="right"/>
    </xf>
    <xf numFmtId="0" fontId="2" fillId="0" borderId="20" xfId="0" applyFont="1" applyBorder="1" applyAlignment="1">
      <alignment horizontal="right"/>
    </xf>
    <xf numFmtId="0" fontId="0" fillId="0" borderId="21" xfId="0" applyBorder="1"/>
    <xf numFmtId="1" fontId="4" fillId="0" borderId="0" xfId="0" applyNumberFormat="1" applyFont="1" applyBorder="1" applyAlignment="1">
      <alignment horizontal="center" vertical="center" wrapText="1"/>
    </xf>
    <xf numFmtId="1" fontId="8" fillId="0" borderId="23" xfId="0" applyNumberFormat="1" applyFont="1" applyFill="1" applyBorder="1" applyAlignment="1">
      <alignment horizontal="center"/>
    </xf>
    <xf numFmtId="0" fontId="0" fillId="0" borderId="22" xfId="0" applyBorder="1"/>
    <xf numFmtId="1" fontId="8" fillId="0" borderId="26" xfId="0" applyNumberFormat="1" applyFont="1" applyFill="1" applyBorder="1" applyAlignment="1">
      <alignment horizontal="center"/>
    </xf>
    <xf numFmtId="1" fontId="8" fillId="0" borderId="24" xfId="0" applyNumberFormat="1" applyFont="1" applyFill="1" applyBorder="1" applyAlignment="1">
      <alignment horizontal="center"/>
    </xf>
    <xf numFmtId="0" fontId="0" fillId="0" borderId="9" xfId="0" applyBorder="1" applyAlignment="1" applyProtection="1">
      <alignment horizontal="center" vertical="center"/>
      <protection locked="0"/>
    </xf>
    <xf numFmtId="0" fontId="1" fillId="7" borderId="5" xfId="0" applyFont="1" applyFill="1" applyBorder="1" applyAlignment="1"/>
    <xf numFmtId="0" fontId="1" fillId="7" borderId="9" xfId="0" applyFont="1" applyFill="1" applyBorder="1" applyAlignment="1"/>
    <xf numFmtId="0" fontId="1" fillId="7" borderId="0" xfId="0" applyFont="1" applyFill="1" applyBorder="1" applyAlignment="1"/>
    <xf numFmtId="0" fontId="0" fillId="7" borderId="10" xfId="0" applyFill="1" applyBorder="1" applyAlignment="1">
      <alignment horizontal="center"/>
    </xf>
    <xf numFmtId="0" fontId="0" fillId="0" borderId="10" xfId="0" applyBorder="1"/>
    <xf numFmtId="1" fontId="0" fillId="0" borderId="14" xfId="0" applyNumberFormat="1" applyFont="1" applyFill="1" applyBorder="1" applyAlignment="1">
      <alignment horizontal="center"/>
    </xf>
    <xf numFmtId="0" fontId="0" fillId="0" borderId="8" xfId="0" applyBorder="1" applyAlignment="1" applyProtection="1">
      <alignment horizontal="center"/>
      <protection locked="0"/>
    </xf>
    <xf numFmtId="0" fontId="0" fillId="0" borderId="29" xfId="0" applyBorder="1" applyAlignment="1" applyProtection="1">
      <alignment horizontal="center"/>
      <protection locked="0"/>
    </xf>
    <xf numFmtId="0" fontId="1" fillId="7" borderId="30" xfId="0" applyFont="1" applyFill="1" applyBorder="1" applyAlignment="1"/>
    <xf numFmtId="0" fontId="1" fillId="7" borderId="2" xfId="0" applyFont="1" applyFill="1" applyBorder="1" applyAlignment="1"/>
    <xf numFmtId="1" fontId="3" fillId="0" borderId="31" xfId="0" applyNumberFormat="1" applyFont="1" applyBorder="1" applyAlignment="1">
      <alignment horizontal="center"/>
    </xf>
    <xf numFmtId="1" fontId="3" fillId="0" borderId="32" xfId="0" applyNumberFormat="1" applyFont="1" applyBorder="1" applyAlignment="1">
      <alignment horizontal="center"/>
    </xf>
    <xf numFmtId="1" fontId="3" fillId="0" borderId="33" xfId="0" applyNumberFormat="1" applyFont="1" applyBorder="1" applyAlignment="1">
      <alignment horizontal="center"/>
    </xf>
    <xf numFmtId="1" fontId="0" fillId="0" borderId="24" xfId="0" applyNumberFormat="1" applyFont="1" applyFill="1" applyBorder="1" applyAlignment="1">
      <alignment horizontal="center"/>
    </xf>
    <xf numFmtId="1" fontId="8" fillId="0" borderId="27" xfId="0" applyNumberFormat="1" applyFont="1" applyFill="1" applyBorder="1" applyAlignment="1">
      <alignment horizontal="center"/>
    </xf>
    <xf numFmtId="1" fontId="8" fillId="0" borderId="28" xfId="0" applyNumberFormat="1" applyFont="1" applyFill="1" applyBorder="1" applyAlignment="1">
      <alignment horizontal="center"/>
    </xf>
    <xf numFmtId="1" fontId="0" fillId="0" borderId="25" xfId="0" applyNumberFormat="1" applyFont="1" applyFill="1" applyBorder="1" applyAlignment="1">
      <alignment horizontal="center"/>
    </xf>
    <xf numFmtId="0" fontId="0" fillId="0" borderId="8" xfId="0" applyFont="1" applyBorder="1" applyAlignment="1" applyProtection="1">
      <alignment horizontal="center"/>
    </xf>
    <xf numFmtId="0" fontId="0" fillId="0" borderId="10" xfId="0" applyFont="1" applyBorder="1" applyAlignment="1" applyProtection="1">
      <alignment horizontal="center"/>
    </xf>
    <xf numFmtId="0" fontId="0" fillId="0" borderId="22" xfId="0" applyFont="1" applyBorder="1" applyAlignment="1" applyProtection="1">
      <alignment horizontal="center"/>
    </xf>
    <xf numFmtId="0" fontId="0" fillId="0" borderId="21" xfId="0" applyFont="1" applyBorder="1" applyAlignment="1" applyProtection="1">
      <alignment horizontal="center"/>
    </xf>
    <xf numFmtId="0" fontId="2" fillId="0" borderId="13" xfId="0" applyFont="1" applyBorder="1" applyAlignment="1">
      <alignment horizontal="right"/>
    </xf>
    <xf numFmtId="0" fontId="2" fillId="0" borderId="1" xfId="0" applyFont="1" applyBorder="1" applyAlignment="1">
      <alignment horizontal="right"/>
    </xf>
    <xf numFmtId="1" fontId="9" fillId="0" borderId="0" xfId="0" applyNumberFormat="1" applyFont="1" applyAlignment="1">
      <alignment horizontal="center"/>
    </xf>
    <xf numFmtId="0" fontId="0" fillId="0" borderId="21" xfId="0" applyBorder="1" applyAlignment="1">
      <alignment horizontal="right"/>
    </xf>
    <xf numFmtId="0" fontId="2" fillId="0" borderId="22" xfId="0" applyFont="1" applyBorder="1" applyAlignment="1">
      <alignment horizontal="right"/>
    </xf>
    <xf numFmtId="1" fontId="8" fillId="0" borderId="36" xfId="0" applyNumberFormat="1" applyFont="1" applyFill="1" applyBorder="1" applyAlignment="1">
      <alignment horizontal="center"/>
    </xf>
    <xf numFmtId="1" fontId="8" fillId="0" borderId="34" xfId="0" applyNumberFormat="1" applyFont="1" applyFill="1" applyBorder="1" applyAlignment="1">
      <alignment horizontal="center"/>
    </xf>
    <xf numFmtId="1" fontId="8" fillId="0" borderId="37" xfId="0" applyNumberFormat="1" applyFont="1" applyFill="1" applyBorder="1" applyAlignment="1">
      <alignment horizontal="center"/>
    </xf>
    <xf numFmtId="0" fontId="0" fillId="0" borderId="35" xfId="0" applyFont="1" applyBorder="1" applyAlignment="1" applyProtection="1">
      <alignment horizontal="center"/>
    </xf>
    <xf numFmtId="1" fontId="11" fillId="0" borderId="0" xfId="0" applyNumberFormat="1" applyFont="1" applyAlignment="1">
      <alignment horizontal="center" vertical="center" wrapText="1"/>
    </xf>
    <xf numFmtId="0" fontId="0" fillId="6" borderId="0" xfId="0" applyFill="1" applyAlignment="1">
      <alignment horizontal="center" vertical="center"/>
    </xf>
    <xf numFmtId="0" fontId="0" fillId="0" borderId="0" xfId="0" applyAlignment="1">
      <alignment vertical="center"/>
    </xf>
    <xf numFmtId="0" fontId="0" fillId="3" borderId="0" xfId="0" applyFill="1" applyAlignment="1">
      <alignment horizontal="center" vertical="center"/>
    </xf>
    <xf numFmtId="0" fontId="9" fillId="0" borderId="0" xfId="0" applyFont="1"/>
    <xf numFmtId="0" fontId="12" fillId="0" borderId="0" xfId="0" applyFont="1" applyAlignment="1">
      <alignment horizontal="center" vertical="center" wrapText="1"/>
    </xf>
    <xf numFmtId="0" fontId="13" fillId="0" borderId="0" xfId="0" applyFont="1" applyBorder="1" applyAlignment="1">
      <alignment horizontal="center"/>
    </xf>
    <xf numFmtId="0" fontId="9" fillId="0" borderId="0" xfId="0" applyFont="1" applyBorder="1" applyAlignment="1">
      <alignment horizontal="center"/>
    </xf>
    <xf numFmtId="0" fontId="3" fillId="0" borderId="0" xfId="0" applyFont="1"/>
    <xf numFmtId="0" fontId="10" fillId="0" borderId="0" xfId="0" applyFont="1" applyBorder="1" applyAlignment="1">
      <alignment horizontal="center"/>
    </xf>
    <xf numFmtId="0" fontId="3" fillId="0" borderId="0" xfId="0" applyFont="1" applyBorder="1"/>
    <xf numFmtId="0" fontId="3" fillId="0" borderId="0" xfId="0" applyFont="1" applyAlignment="1">
      <alignment horizontal="center"/>
    </xf>
    <xf numFmtId="0" fontId="2" fillId="0" borderId="1" xfId="0" applyFont="1" applyBorder="1" applyAlignment="1">
      <alignment horizontal="right"/>
    </xf>
    <xf numFmtId="2" fontId="5" fillId="0" borderId="0" xfId="0" applyNumberFormat="1" applyFont="1" applyAlignment="1">
      <alignment horizontal="center"/>
    </xf>
    <xf numFmtId="2" fontId="5" fillId="2" borderId="6" xfId="0" applyNumberFormat="1" applyFont="1" applyFill="1" applyBorder="1" applyAlignment="1">
      <alignment horizontal="center"/>
    </xf>
    <xf numFmtId="2" fontId="5" fillId="2" borderId="8" xfId="0" applyNumberFormat="1" applyFont="1" applyFill="1" applyBorder="1" applyAlignment="1">
      <alignment horizontal="center"/>
    </xf>
    <xf numFmtId="2" fontId="5" fillId="2" borderId="29" xfId="0" applyNumberFormat="1" applyFont="1" applyFill="1" applyBorder="1" applyAlignment="1">
      <alignment horizontal="center"/>
    </xf>
    <xf numFmtId="2" fontId="5" fillId="2" borderId="35" xfId="0" applyNumberFormat="1" applyFont="1" applyFill="1" applyBorder="1" applyAlignment="1">
      <alignment horizontal="center"/>
    </xf>
    <xf numFmtId="2" fontId="5" fillId="2" borderId="34" xfId="0" applyNumberFormat="1" applyFont="1" applyFill="1" applyBorder="1" applyAlignment="1">
      <alignment horizontal="center"/>
    </xf>
    <xf numFmtId="2" fontId="14" fillId="0" borderId="0" xfId="0" applyNumberFormat="1" applyFont="1" applyAlignment="1">
      <alignment horizontal="center"/>
    </xf>
    <xf numFmtId="0" fontId="0" fillId="8" borderId="38" xfId="0" applyFill="1" applyBorder="1" applyAlignment="1">
      <alignment horizontal="center"/>
    </xf>
    <xf numFmtId="1" fontId="2" fillId="0" borderId="0" xfId="0" applyNumberFormat="1" applyFont="1" applyFill="1" applyBorder="1" applyAlignment="1">
      <alignment horizontal="center"/>
    </xf>
    <xf numFmtId="1" fontId="2" fillId="0" borderId="10" xfId="0" applyNumberFormat="1" applyFont="1" applyFill="1" applyBorder="1" applyAlignment="1">
      <alignment horizontal="center"/>
    </xf>
    <xf numFmtId="1" fontId="2" fillId="0" borderId="22" xfId="0" applyNumberFormat="1" applyFont="1" applyFill="1" applyBorder="1" applyAlignment="1">
      <alignment horizontal="center"/>
    </xf>
    <xf numFmtId="1" fontId="11" fillId="0" borderId="10" xfId="0" applyNumberFormat="1" applyFont="1" applyBorder="1" applyAlignment="1">
      <alignment horizontal="center" vertical="center" wrapText="1"/>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quotePrefix="1" applyAlignment="1">
      <alignment horizontal="center" vertical="center" wrapText="1"/>
    </xf>
    <xf numFmtId="0" fontId="2" fillId="0" borderId="11" xfId="0" applyFont="1" applyBorder="1" applyAlignment="1">
      <alignment horizontal="right"/>
    </xf>
    <xf numFmtId="0" fontId="2" fillId="0" borderId="12" xfId="0" applyFont="1" applyBorder="1" applyAlignment="1">
      <alignment horizontal="right"/>
    </xf>
    <xf numFmtId="0" fontId="2" fillId="0" borderId="13" xfId="0" applyFont="1" applyBorder="1" applyAlignment="1">
      <alignment horizontal="right"/>
    </xf>
    <xf numFmtId="0" fontId="2" fillId="0" borderId="1" xfId="0" applyFont="1" applyBorder="1" applyAlignment="1">
      <alignment horizontal="right"/>
    </xf>
    <xf numFmtId="0" fontId="1" fillId="7" borderId="11"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 xfId="0" applyFont="1" applyFill="1" applyBorder="1" applyAlignment="1">
      <alignment horizontal="center" vertical="center" wrapText="1"/>
    </xf>
    <xf numFmtId="1"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2" fontId="4" fillId="0" borderId="0" xfId="0" applyNumberFormat="1" applyFont="1" applyBorder="1" applyAlignment="1">
      <alignment horizontal="center" vertical="center" wrapText="1"/>
    </xf>
    <xf numFmtId="0" fontId="7" fillId="0" borderId="0" xfId="0" applyFont="1" applyAlignment="1">
      <alignment horizontal="center"/>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5" fillId="0" borderId="0" xfId="0" applyFont="1" applyAlignment="1">
      <alignment horizontal="center" vertical="center" wrapText="1"/>
    </xf>
    <xf numFmtId="0" fontId="1" fillId="7" borderId="5" xfId="0" applyFont="1" applyFill="1" applyBorder="1" applyAlignment="1">
      <alignment horizontal="center" vertical="center" wrapText="1"/>
    </xf>
    <xf numFmtId="0" fontId="1" fillId="7" borderId="9" xfId="0" applyFont="1" applyFill="1" applyBorder="1" applyAlignment="1">
      <alignment horizontal="center" vertical="center" wrapText="1"/>
    </xf>
  </cellXfs>
  <cellStyles count="1">
    <cellStyle name="Normal" xfId="0" builtinId="0"/>
  </cellStyles>
  <dxfs count="32">
    <dxf>
      <font>
        <color theme="0" tint="-0.14996795556505021"/>
      </font>
      <fill>
        <patternFill>
          <bgColor rgb="FFC00000"/>
        </patternFill>
      </fill>
    </dxf>
    <dxf>
      <font>
        <color theme="1" tint="0.24994659260841701"/>
      </font>
      <fill>
        <patternFill>
          <bgColor rgb="FFFFC000"/>
        </patternFill>
      </fill>
    </dxf>
    <dxf>
      <font>
        <color theme="1" tint="0.34998626667073579"/>
      </font>
      <fill>
        <patternFill>
          <bgColor rgb="FF92D050"/>
        </patternFill>
      </fill>
    </dxf>
    <dxf>
      <font>
        <color theme="0" tint="-4.9989318521683403E-2"/>
      </font>
      <numFmt numFmtId="0" formatCode="General"/>
      <fill>
        <patternFill>
          <bgColor rgb="FF00B050"/>
        </patternFill>
      </fill>
    </dxf>
    <dxf>
      <font>
        <color theme="0" tint="-0.14996795556505021"/>
      </font>
      <fill>
        <patternFill>
          <bgColor rgb="FFC00000"/>
        </patternFill>
      </fill>
    </dxf>
    <dxf>
      <font>
        <color theme="1" tint="0.24994659260841701"/>
      </font>
      <fill>
        <patternFill>
          <bgColor rgb="FFFFC000"/>
        </patternFill>
      </fill>
    </dxf>
    <dxf>
      <font>
        <color theme="1" tint="0.34998626667073579"/>
      </font>
      <fill>
        <patternFill>
          <bgColor rgb="FF92D050"/>
        </patternFill>
      </fill>
    </dxf>
    <dxf>
      <font>
        <color theme="0" tint="-4.9989318521683403E-2"/>
      </font>
      <numFmt numFmtId="0" formatCode="General"/>
      <fill>
        <patternFill>
          <bgColor rgb="FF00B050"/>
        </patternFill>
      </fill>
    </dxf>
    <dxf>
      <font>
        <color theme="0" tint="-0.14996795556505021"/>
      </font>
      <fill>
        <patternFill>
          <bgColor rgb="FFC00000"/>
        </patternFill>
      </fill>
    </dxf>
    <dxf>
      <font>
        <color theme="1" tint="0.24994659260841701"/>
      </font>
      <fill>
        <patternFill>
          <bgColor rgb="FFFFC000"/>
        </patternFill>
      </fill>
    </dxf>
    <dxf>
      <font>
        <color theme="1" tint="0.34998626667073579"/>
      </font>
      <fill>
        <patternFill>
          <bgColor rgb="FF92D050"/>
        </patternFill>
      </fill>
    </dxf>
    <dxf>
      <font>
        <color theme="0" tint="-4.9989318521683403E-2"/>
      </font>
      <numFmt numFmtId="0" formatCode="General"/>
      <fill>
        <patternFill>
          <bgColor rgb="FF00B050"/>
        </patternFill>
      </fill>
    </dxf>
    <dxf>
      <font>
        <color theme="0" tint="-0.14996795556505021"/>
      </font>
      <fill>
        <patternFill>
          <bgColor rgb="FFC00000"/>
        </patternFill>
      </fill>
    </dxf>
    <dxf>
      <font>
        <color theme="1" tint="0.24994659260841701"/>
      </font>
      <fill>
        <patternFill>
          <bgColor rgb="FFFFC000"/>
        </patternFill>
      </fill>
    </dxf>
    <dxf>
      <font>
        <color theme="1" tint="0.34998626667073579"/>
      </font>
      <fill>
        <patternFill>
          <bgColor rgb="FF92D050"/>
        </patternFill>
      </fill>
    </dxf>
    <dxf>
      <font>
        <color theme="0" tint="-4.9989318521683403E-2"/>
      </font>
      <numFmt numFmtId="0" formatCode="General"/>
      <fill>
        <patternFill>
          <bgColor rgb="FF00B050"/>
        </patternFill>
      </fill>
    </dxf>
    <dxf>
      <font>
        <color rgb="FF00B050"/>
      </font>
      <fill>
        <patternFill>
          <bgColor rgb="FF92D050"/>
        </patternFill>
      </fill>
    </dxf>
    <dxf>
      <font>
        <b/>
        <i val="0"/>
        <color theme="1"/>
      </font>
      <fill>
        <patternFill>
          <bgColor rgb="FFFFC000"/>
        </patternFill>
      </fill>
    </dxf>
    <dxf>
      <font>
        <b/>
        <i val="0"/>
        <strike val="0"/>
        <color theme="0"/>
      </font>
      <fill>
        <patternFill patternType="solid">
          <fgColor rgb="FFFF0000"/>
          <bgColor rgb="FFFF0000"/>
        </patternFill>
      </fill>
      <border>
        <vertical/>
        <horizontal/>
      </border>
    </dxf>
    <dxf>
      <font>
        <color rgb="FFC00000"/>
      </font>
      <fill>
        <patternFill>
          <bgColor rgb="FFC00000"/>
        </patternFill>
      </fill>
    </dxf>
    <dxf>
      <font>
        <color rgb="FFFFC000"/>
      </font>
      <fill>
        <patternFill>
          <bgColor rgb="FFFFC000"/>
        </patternFill>
      </fill>
    </dxf>
    <dxf>
      <font>
        <color rgb="FF92D050"/>
      </font>
      <fill>
        <patternFill>
          <bgColor rgb="FF92D050"/>
        </patternFill>
      </fill>
    </dxf>
    <dxf>
      <font>
        <color rgb="FF00B050"/>
      </font>
      <fill>
        <patternFill>
          <bgColor rgb="FF00B050"/>
        </patternFill>
      </fill>
    </dxf>
    <dxf>
      <fill>
        <patternFill>
          <bgColor rgb="FFC00000"/>
        </patternFill>
      </fill>
    </dxf>
    <dxf>
      <fill>
        <patternFill>
          <bgColor rgb="FFFFC000"/>
        </patternFill>
      </fill>
    </dxf>
    <dxf>
      <fill>
        <patternFill>
          <bgColor rgb="FF92D050"/>
        </patternFill>
      </fill>
    </dxf>
    <dxf>
      <fill>
        <patternFill>
          <bgColor rgb="FF00B050"/>
        </patternFill>
      </fill>
    </dxf>
    <dxf>
      <font>
        <color theme="0" tint="-0.14996795556505021"/>
      </font>
      <fill>
        <patternFill>
          <bgColor rgb="FFC00000"/>
        </patternFill>
      </fill>
    </dxf>
    <dxf>
      <font>
        <color theme="1" tint="0.24994659260841701"/>
      </font>
      <fill>
        <patternFill>
          <bgColor rgb="FFFFC000"/>
        </patternFill>
      </fill>
    </dxf>
    <dxf>
      <font>
        <color theme="1" tint="0.34998626667073579"/>
      </font>
      <fill>
        <patternFill>
          <bgColor rgb="FF92D050"/>
        </patternFill>
      </fill>
    </dxf>
    <dxf>
      <font>
        <color theme="0" tint="-4.9989318521683403E-2"/>
      </font>
      <numFmt numFmtId="0" formatCode="General"/>
      <fill>
        <patternFill>
          <bgColor rgb="FF00B050"/>
        </patternFill>
      </fill>
    </dxf>
    <dxf>
      <font>
        <color rgb="FF00B050"/>
      </font>
      <fill>
        <patternFill>
          <bgColor rgb="FF92D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85725</xdr:rowOff>
    </xdr:from>
    <xdr:to>
      <xdr:col>0</xdr:col>
      <xdr:colOff>2352675</xdr:colOff>
      <xdr:row>5</xdr:row>
      <xdr:rowOff>182880</xdr:rowOff>
    </xdr:to>
    <xdr:pic>
      <xdr:nvPicPr>
        <xdr:cNvPr id="2" name="Image 1" descr="rubon0.png"/>
        <xdr:cNvPicPr>
          <a:picLocks noChangeAspect="1"/>
        </xdr:cNvPicPr>
      </xdr:nvPicPr>
      <xdr:blipFill>
        <a:blip xmlns:r="http://schemas.openxmlformats.org/officeDocument/2006/relationships" r:embed="rId1" cstate="print"/>
        <a:stretch>
          <a:fillRect/>
        </a:stretch>
      </xdr:blipFill>
      <xdr:spPr>
        <a:xfrm>
          <a:off x="0" y="542925"/>
          <a:ext cx="2352675" cy="141160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Feuil1"/>
  <dimension ref="A1:AI26"/>
  <sheetViews>
    <sheetView tabSelected="1" zoomScale="90" zoomScaleNormal="90" workbookViewId="0">
      <pane ySplit="3" topLeftCell="A4" activePane="bottomLeft" state="frozen"/>
      <selection pane="bottomLeft" activeCell="K7" sqref="K7"/>
    </sheetView>
  </sheetViews>
  <sheetFormatPr baseColWidth="10" defaultRowHeight="15"/>
  <cols>
    <col min="1" max="1" width="66.140625" customWidth="1"/>
    <col min="2" max="2" width="15.140625" customWidth="1"/>
    <col min="3" max="3" width="1.7109375" customWidth="1"/>
    <col min="4" max="4" width="5.42578125" style="75" customWidth="1"/>
    <col min="5" max="5" width="2.140625" style="4" customWidth="1"/>
    <col min="6" max="9" width="3.42578125" style="3" customWidth="1"/>
    <col min="10" max="10" width="2.85546875" style="3" customWidth="1"/>
    <col min="11" max="11" width="5.85546875" style="1" customWidth="1"/>
    <col min="12" max="12" width="1.28515625" style="1" customWidth="1"/>
    <col min="13" max="13" width="6.28515625" customWidth="1"/>
    <col min="14" max="14" width="1.28515625" customWidth="1"/>
    <col min="15" max="15" width="5.85546875" customWidth="1"/>
    <col min="16" max="16" width="1.28515625" customWidth="1"/>
    <col min="17" max="17" width="5.85546875" customWidth="1"/>
    <col min="18" max="18" width="1.28515625" customWidth="1"/>
    <col min="19" max="19" width="5.85546875" customWidth="1"/>
    <col min="20" max="20" width="1.28515625" customWidth="1"/>
    <col min="21" max="21" width="5.85546875" customWidth="1"/>
    <col min="22" max="22" width="1.28515625" customWidth="1"/>
    <col min="23" max="23" width="5.85546875" customWidth="1"/>
    <col min="24" max="24" width="1.28515625" customWidth="1"/>
    <col min="25" max="25" width="5.85546875" customWidth="1"/>
    <col min="26" max="26" width="1.28515625" customWidth="1"/>
    <col min="27" max="27" width="5.85546875" customWidth="1"/>
    <col min="28" max="28" width="1.28515625" customWidth="1"/>
    <col min="29" max="29" width="5.85546875" customWidth="1"/>
    <col min="30" max="30" width="1.28515625" customWidth="1"/>
    <col min="31" max="31" width="5.85546875" customWidth="1"/>
    <col min="32" max="32" width="7" style="70" hidden="1" customWidth="1"/>
    <col min="33" max="33" width="2.140625" style="66" hidden="1" customWidth="1"/>
    <col min="34" max="34" width="3" style="66" customWidth="1"/>
    <col min="35" max="35" width="7.42578125" customWidth="1"/>
  </cols>
  <sheetData>
    <row r="1" spans="1:35" ht="36">
      <c r="A1" s="101" t="s">
        <v>32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row>
    <row r="2" spans="1:35" ht="36" customHeight="1">
      <c r="AI2" s="89" t="s">
        <v>34</v>
      </c>
    </row>
    <row r="3" spans="1:35" ht="26.25" customHeight="1">
      <c r="K3" s="7">
        <v>1</v>
      </c>
      <c r="L3" s="104" t="s">
        <v>24</v>
      </c>
      <c r="M3" s="104"/>
      <c r="N3" s="104"/>
      <c r="Q3" s="10">
        <v>2</v>
      </c>
      <c r="R3" s="104" t="s">
        <v>25</v>
      </c>
      <c r="S3" s="104"/>
      <c r="T3" s="104"/>
      <c r="W3" s="63">
        <v>3</v>
      </c>
      <c r="X3" s="104" t="s">
        <v>26</v>
      </c>
      <c r="Y3" s="104"/>
      <c r="Z3" s="104"/>
      <c r="AA3" s="64"/>
      <c r="AB3" s="64"/>
      <c r="AC3" s="65">
        <v>4</v>
      </c>
      <c r="AD3" s="104" t="s">
        <v>27</v>
      </c>
      <c r="AE3" s="104"/>
      <c r="AF3" s="104"/>
      <c r="AG3" s="67"/>
      <c r="AI3" s="89"/>
    </row>
    <row r="4" spans="1:35" ht="15.75" thickBot="1"/>
    <row r="5" spans="1:35" ht="25.5" customHeight="1">
      <c r="A5" s="11" t="s">
        <v>21</v>
      </c>
      <c r="B5" s="8" t="s">
        <v>23</v>
      </c>
      <c r="D5" s="99" t="s">
        <v>15</v>
      </c>
      <c r="E5" s="62"/>
      <c r="F5" s="98" t="s">
        <v>14</v>
      </c>
      <c r="G5" s="98"/>
      <c r="H5" s="98"/>
      <c r="I5" s="98"/>
      <c r="J5" s="6"/>
      <c r="K5" s="94" t="s">
        <v>0</v>
      </c>
      <c r="L5" s="32"/>
      <c r="M5" s="96" t="s">
        <v>19</v>
      </c>
      <c r="N5" s="32"/>
      <c r="O5" s="105" t="s">
        <v>5</v>
      </c>
      <c r="P5" s="32"/>
      <c r="Q5" s="105" t="s">
        <v>1</v>
      </c>
      <c r="R5" s="32"/>
      <c r="S5" s="105" t="s">
        <v>16</v>
      </c>
      <c r="T5" s="32"/>
      <c r="U5" s="105" t="s">
        <v>2</v>
      </c>
      <c r="V5" s="32"/>
      <c r="W5" s="105" t="s">
        <v>3</v>
      </c>
      <c r="X5" s="32"/>
      <c r="Y5" s="105" t="s">
        <v>20</v>
      </c>
      <c r="Z5" s="32"/>
      <c r="AA5" s="105" t="s">
        <v>4</v>
      </c>
      <c r="AB5" s="32"/>
      <c r="AC5" s="105" t="s">
        <v>17</v>
      </c>
      <c r="AD5" s="32"/>
      <c r="AE5" s="105" t="s">
        <v>18</v>
      </c>
      <c r="AF5" s="71"/>
      <c r="AG5" s="68"/>
      <c r="AI5" s="102" t="s">
        <v>33</v>
      </c>
    </row>
    <row r="6" spans="1:35" ht="27" thickBot="1">
      <c r="A6" s="11" t="s">
        <v>22</v>
      </c>
      <c r="B6" s="9">
        <f xml:space="preserve">    IF(E23=0,                       IF(AI21&lt;&gt;"ERR",                   SUM(F23:I23)+AI21, "ERR ens compl"), "ERR composantes")</f>
        <v>0</v>
      </c>
      <c r="D6" s="100"/>
      <c r="E6" s="62"/>
      <c r="F6" s="26" t="s">
        <v>28</v>
      </c>
      <c r="G6" s="26" t="s">
        <v>29</v>
      </c>
      <c r="H6" s="26" t="s">
        <v>30</v>
      </c>
      <c r="I6" s="26" t="s">
        <v>31</v>
      </c>
      <c r="J6" s="6"/>
      <c r="K6" s="95"/>
      <c r="L6" s="33"/>
      <c r="M6" s="97"/>
      <c r="N6" s="33"/>
      <c r="O6" s="106"/>
      <c r="P6" s="33"/>
      <c r="Q6" s="106"/>
      <c r="R6" s="33"/>
      <c r="S6" s="106"/>
      <c r="T6" s="33"/>
      <c r="U6" s="106"/>
      <c r="V6" s="33"/>
      <c r="W6" s="106"/>
      <c r="X6" s="33"/>
      <c r="Y6" s="106"/>
      <c r="Z6" s="33"/>
      <c r="AA6" s="106"/>
      <c r="AB6" s="33"/>
      <c r="AC6" s="106"/>
      <c r="AD6" s="33"/>
      <c r="AE6" s="106"/>
      <c r="AF6" s="71"/>
      <c r="AG6" s="68"/>
      <c r="AI6" s="103"/>
    </row>
    <row r="7" spans="1:35" ht="12" customHeight="1">
      <c r="A7" s="90" t="s">
        <v>10</v>
      </c>
      <c r="B7" s="91"/>
      <c r="C7" s="2"/>
      <c r="D7" s="76" t="str">
        <f xml:space="preserve">  IF(AF8&gt;0,                               IF(AF8&lt;99,AVERAGE(K7,M7,O7,Q7,S7,U7,W7,Y7,AA7,AC7,AE7),"ERR"),"")</f>
        <v/>
      </c>
      <c r="E7" s="62">
        <f>IF(D7="ERR",1,0)</f>
        <v>0</v>
      </c>
      <c r="F7" s="17" t="str">
        <f>IF(D7&lt;1.5,1,"")</f>
        <v/>
      </c>
      <c r="G7" s="18" t="str">
        <f>IF(D7&lt;2.5,      IF(D7&gt;=1.5,1,""                   ),"")</f>
        <v/>
      </c>
      <c r="H7" s="18" t="str">
        <f>IF(D7&lt;3.5,      IF(D7&gt;=2.5,1,""                 ),"")</f>
        <v/>
      </c>
      <c r="I7" s="37" t="str">
        <f xml:space="preserve">     IF(D7&lt;&gt;"",                                         IF(D7&lt;&gt;"ERR",  IF(D7&gt;=3.5,1,""),""),"")</f>
        <v/>
      </c>
      <c r="J7" s="83" t="s">
        <v>35</v>
      </c>
      <c r="K7" s="22"/>
      <c r="L7" s="40"/>
      <c r="M7" s="22"/>
      <c r="N7" s="40"/>
      <c r="O7" s="22"/>
      <c r="P7" s="40"/>
      <c r="Q7" s="22"/>
      <c r="R7" s="40"/>
      <c r="S7" s="22"/>
      <c r="T7" s="40"/>
      <c r="U7" s="22"/>
      <c r="V7" s="40"/>
      <c r="W7" s="22"/>
      <c r="X7" s="40"/>
      <c r="Y7" s="22"/>
      <c r="Z7" s="40"/>
      <c r="AA7" s="22"/>
      <c r="AB7" s="40"/>
      <c r="AC7" s="22"/>
      <c r="AD7" s="40"/>
      <c r="AE7" s="22"/>
      <c r="AF7" s="5">
        <f>SUM(AE7+AC7+AA7+Y7+W7+U7+S7+Q7+O7+M7+K7)</f>
        <v>0</v>
      </c>
      <c r="AG7" s="69"/>
      <c r="AH7" s="83" t="s">
        <v>35</v>
      </c>
      <c r="AI7" s="87">
        <v>0</v>
      </c>
    </row>
    <row r="8" spans="1:35" ht="12" hidden="1" customHeight="1">
      <c r="A8" s="53"/>
      <c r="B8" s="54"/>
      <c r="C8" s="2"/>
      <c r="D8" s="77"/>
      <c r="E8" s="62">
        <f t="shared" ref="E8:E22" si="0">IF(D8="ERR",1,0)</f>
        <v>0</v>
      </c>
      <c r="F8" s="29"/>
      <c r="G8" s="27"/>
      <c r="H8" s="27"/>
      <c r="I8" s="30"/>
      <c r="J8" s="83"/>
      <c r="K8" s="49">
        <f xml:space="preserve">    IF(K7&lt;&gt;"",                         IF(K7=1,1,IF(K7=2,2,IF(K7=3,3,(IF(K7=4,4,99))))),0)</f>
        <v>0</v>
      </c>
      <c r="L8" s="34"/>
      <c r="M8" s="49">
        <f xml:space="preserve">    IF(M7&lt;&gt;"",                         IF(M7=1,1,IF(M7=2,2,IF(M7=3,3,(IF(M7=4,4,99))))),0)</f>
        <v>0</v>
      </c>
      <c r="N8" s="34"/>
      <c r="O8" s="49">
        <f xml:space="preserve">    IF(O7&lt;&gt;"",                         IF(O7=1,1,IF(O7=2,2,IF(O7=3,3,(IF(O7=4,4,99))))),0)</f>
        <v>0</v>
      </c>
      <c r="P8" s="34"/>
      <c r="Q8" s="49">
        <f xml:space="preserve">    IF(Q7&lt;&gt;"",                         IF(Q7=1,1,IF(Q7=2,2,IF(Q7=3,3,(IF(Q7=4,4,99))))),0)</f>
        <v>0</v>
      </c>
      <c r="R8" s="34"/>
      <c r="S8" s="49">
        <f xml:space="preserve">    IF(S7&lt;&gt;"",                         IF(S7=1,1,IF(S7=2,2,IF(S7=3,3,(IF(S7=4,4,99))))),0)</f>
        <v>0</v>
      </c>
      <c r="T8" s="34"/>
      <c r="U8" s="49">
        <f xml:space="preserve">    IF(U7&lt;&gt;"",                         IF(U7=1,1,IF(U7=2,2,IF(U7=3,3,(IF(U7=4,4,99))))),0)</f>
        <v>0</v>
      </c>
      <c r="V8" s="34"/>
      <c r="W8" s="49">
        <f xml:space="preserve">    IF(W7&lt;&gt;"",                         IF(W7=1,1,IF(W7=2,2,IF(W7=3,3,(IF(W7=4,4,99))))),0)</f>
        <v>0</v>
      </c>
      <c r="X8" s="34"/>
      <c r="Y8" s="49">
        <f xml:space="preserve">    IF(Y7&lt;&gt;"",                         IF(Y7=1,1,IF(Y7=2,2,IF(Y7=3,3,(IF(Y7=4,4,99))))),0)</f>
        <v>0</v>
      </c>
      <c r="Z8" s="34"/>
      <c r="AA8" s="49">
        <f xml:space="preserve">    IF(AA7&lt;&gt;"",                         IF(AA7=1,1,IF(AA7=2,2,IF(AA7=3,3,(IF(AA7=4,4,99))))),0)</f>
        <v>0</v>
      </c>
      <c r="AB8" s="34"/>
      <c r="AC8" s="49">
        <f xml:space="preserve">    IF(AC7&lt;&gt;"",                         IF(AC7=1,1,IF(AC7=2,2,IF(AC7=3,3,(IF(AC7=4,4,99))))),0)</f>
        <v>0</v>
      </c>
      <c r="AD8" s="34"/>
      <c r="AE8" s="49">
        <f xml:space="preserve">    IF(AE7&lt;&gt;"",                         IF(AE7=1,1,IF(AE7=2,2,IF(AE7=3,3,(IF(AE7=4,4,99))))),0)</f>
        <v>0</v>
      </c>
      <c r="AF8" s="5">
        <f>SUM(AE8+AC8+AA8+Y8+W8+U8+S8+Q8+O8+M8+K8)</f>
        <v>0</v>
      </c>
      <c r="AG8" s="69"/>
      <c r="AH8" s="83"/>
      <c r="AI8" s="88"/>
    </row>
    <row r="9" spans="1:35" ht="12" customHeight="1">
      <c r="A9" s="92" t="s">
        <v>11</v>
      </c>
      <c r="B9" s="93"/>
      <c r="C9" s="2"/>
      <c r="D9" s="77" t="str">
        <f xml:space="preserve">  IF(AF10&gt;0,                               IF(AF10&lt;99,AVERAGE(K9,M9,O9,Q9,S9,U9,W9,Y9,AA9,AC9,AE9),"ERR"),"")</f>
        <v/>
      </c>
      <c r="E9" s="62">
        <f t="shared" si="0"/>
        <v>0</v>
      </c>
      <c r="F9" s="29" t="str">
        <f t="shared" ref="F9:F21" si="1">IF(D9&lt;1.5,1,"")</f>
        <v/>
      </c>
      <c r="G9" s="27" t="str">
        <f t="shared" ref="G9:G21" si="2">IF(D9&lt;2.5,      IF(D9&gt;=1.5,1,""                   ),"")</f>
        <v/>
      </c>
      <c r="H9" s="27" t="str">
        <f t="shared" ref="H9:H21" si="3">IF(D9&lt;3.5,      IF(D9&gt;=2.5,1,""                 ),"")</f>
        <v/>
      </c>
      <c r="I9" s="45" t="str">
        <f t="shared" ref="I9:I21" si="4" xml:space="preserve">     IF(D9&lt;&gt;"",                                         IF(D9&lt;&gt;"ERR",  IF(D9&gt;=3.5,1,""),""),"")</f>
        <v/>
      </c>
      <c r="J9" s="83" t="s">
        <v>35</v>
      </c>
      <c r="K9" s="21"/>
      <c r="L9" s="34"/>
      <c r="M9" s="21"/>
      <c r="N9" s="34"/>
      <c r="O9" s="21"/>
      <c r="P9" s="34"/>
      <c r="Q9" s="21"/>
      <c r="R9" s="34"/>
      <c r="S9" s="21"/>
      <c r="T9" s="34"/>
      <c r="U9" s="38"/>
      <c r="V9" s="34"/>
      <c r="W9" s="38"/>
      <c r="X9" s="34"/>
      <c r="Y9" s="21"/>
      <c r="Z9" s="34"/>
      <c r="AA9" s="21"/>
      <c r="AB9" s="34"/>
      <c r="AC9" s="21"/>
      <c r="AD9" s="34"/>
      <c r="AE9" s="21"/>
      <c r="AF9" s="5">
        <f t="shared" ref="AF9:AF22" si="5">SUM(AE9+AC9+AA9+Y9+W9+U9+S9+Q9+O9+M9+K9)</f>
        <v>0</v>
      </c>
      <c r="AG9" s="69"/>
      <c r="AH9" s="83" t="s">
        <v>35</v>
      </c>
      <c r="AI9" s="88"/>
    </row>
    <row r="10" spans="1:35" ht="12" hidden="1" customHeight="1">
      <c r="A10" s="53"/>
      <c r="B10" s="54"/>
      <c r="C10" s="2"/>
      <c r="D10" s="77"/>
      <c r="E10" s="62">
        <f t="shared" si="0"/>
        <v>0</v>
      </c>
      <c r="F10" s="29"/>
      <c r="G10" s="27"/>
      <c r="H10" s="27"/>
      <c r="I10" s="30"/>
      <c r="J10" s="83"/>
      <c r="K10" s="21"/>
      <c r="L10" s="34"/>
      <c r="M10" s="21"/>
      <c r="N10" s="34"/>
      <c r="O10" s="21"/>
      <c r="P10" s="34"/>
      <c r="Q10" s="21"/>
      <c r="R10" s="34"/>
      <c r="S10" s="21"/>
      <c r="T10" s="34"/>
      <c r="U10" s="49">
        <f xml:space="preserve">    IF(U9&lt;&gt;"",                         IF(U9=1,1,IF(U9=2,2,IF(U9=3,3,(IF(U9=4,4,99))))),0)</f>
        <v>0</v>
      </c>
      <c r="V10" s="34"/>
      <c r="W10" s="49">
        <f xml:space="preserve">    IF(W9&lt;&gt;"",                         IF(W9=1,1,IF(W9=2,2,IF(W9=3,3,(IF(W9=4,4,99))))),0)</f>
        <v>0</v>
      </c>
      <c r="X10" s="34"/>
      <c r="Y10" s="21"/>
      <c r="Z10" s="34"/>
      <c r="AA10" s="21"/>
      <c r="AB10" s="34"/>
      <c r="AC10" s="21"/>
      <c r="AD10" s="34"/>
      <c r="AE10" s="21"/>
      <c r="AF10" s="5">
        <f t="shared" si="5"/>
        <v>0</v>
      </c>
      <c r="AG10" s="69"/>
      <c r="AH10" s="83"/>
      <c r="AI10" s="88"/>
    </row>
    <row r="11" spans="1:35" ht="12" customHeight="1">
      <c r="A11" s="12"/>
      <c r="B11" s="74" t="s">
        <v>12</v>
      </c>
      <c r="C11" s="2"/>
      <c r="D11" s="77" t="str">
        <f xml:space="preserve">  IF(SUM(K12,M12,O12,Q12,S12,U12,W12,Y12,AA12,AC12,AE12)&gt;0,                               IF(SUM(K12,M12,O12,Q12,S12,U12,W12,Y12,AA12,AC12,AE12)&lt;99,AVERAGE(K11,M11,O11,Q11,S11,U11,W11,Y11,AA11,AC11,AE11),"ERR"),"")</f>
        <v/>
      </c>
      <c r="E11" s="62">
        <f t="shared" si="0"/>
        <v>0</v>
      </c>
      <c r="F11" s="29" t="str">
        <f t="shared" si="1"/>
        <v/>
      </c>
      <c r="G11" s="27" t="str">
        <f t="shared" si="2"/>
        <v/>
      </c>
      <c r="H11" s="27" t="str">
        <f t="shared" si="3"/>
        <v/>
      </c>
      <c r="I11" s="45" t="str">
        <f t="shared" si="4"/>
        <v/>
      </c>
      <c r="J11" s="83" t="s">
        <v>35</v>
      </c>
      <c r="K11" s="21"/>
      <c r="L11" s="34"/>
      <c r="M11" s="21"/>
      <c r="N11" s="34"/>
      <c r="O11" s="21"/>
      <c r="P11" s="34"/>
      <c r="Q11" s="21"/>
      <c r="R11" s="34"/>
      <c r="S11" s="21"/>
      <c r="T11" s="34"/>
      <c r="U11" s="21"/>
      <c r="V11" s="34"/>
      <c r="W11" s="21"/>
      <c r="X11" s="34"/>
      <c r="Y11" s="38"/>
      <c r="Z11" s="34"/>
      <c r="AA11" s="38"/>
      <c r="AB11" s="34"/>
      <c r="AC11" s="38"/>
      <c r="AD11" s="34"/>
      <c r="AE11" s="38"/>
      <c r="AF11" s="5">
        <f t="shared" si="5"/>
        <v>0</v>
      </c>
      <c r="AG11" s="69"/>
      <c r="AH11" s="83" t="s">
        <v>35</v>
      </c>
      <c r="AI11" s="88"/>
    </row>
    <row r="12" spans="1:35" ht="12" hidden="1" customHeight="1">
      <c r="A12" s="12"/>
      <c r="B12" s="54"/>
      <c r="C12" s="2"/>
      <c r="D12" s="77"/>
      <c r="E12" s="62">
        <f t="shared" si="0"/>
        <v>0</v>
      </c>
      <c r="F12" s="29"/>
      <c r="G12" s="27"/>
      <c r="H12" s="27"/>
      <c r="I12" s="30"/>
      <c r="J12" s="83"/>
      <c r="K12" s="21"/>
      <c r="L12" s="34"/>
      <c r="M12" s="21"/>
      <c r="N12" s="34"/>
      <c r="O12" s="21"/>
      <c r="P12" s="34"/>
      <c r="Q12" s="21"/>
      <c r="R12" s="34"/>
      <c r="S12" s="21"/>
      <c r="T12" s="34"/>
      <c r="U12" s="21"/>
      <c r="V12" s="34"/>
      <c r="W12" s="21"/>
      <c r="X12" s="34"/>
      <c r="Y12" s="49">
        <f xml:space="preserve">    IF(Y11&lt;&gt;"",                         IF(Y11=1,1,IF(Y11=2,2,IF(Y11=3,3,(IF(Y11=4,4,99))))),0)</f>
        <v>0</v>
      </c>
      <c r="Z12" s="34"/>
      <c r="AA12" s="49">
        <f xml:space="preserve">    IF(AA11&lt;&gt;"",                         IF(AA11=1,1,IF(AA11=2,2,IF(AA11=3,3,(IF(AA11=4,4,99))))),0)</f>
        <v>0</v>
      </c>
      <c r="AB12" s="34"/>
      <c r="AC12" s="49">
        <f xml:space="preserve">    IF(AC11&lt;&gt;"",                         IF(AC11=1,1,IF(AC11=2,2,IF(AC11=3,3,(IF(AC11=4,4,99))))),0)</f>
        <v>0</v>
      </c>
      <c r="AD12" s="34"/>
      <c r="AE12" s="49">
        <f xml:space="preserve">    IF(AE11&lt;&gt;"",                         IF(AE11=1,1,IF(AE11=2,2,IF(AE11=3,3,(IF(AE11=4,4,99))))),0)</f>
        <v>0</v>
      </c>
      <c r="AF12" s="5">
        <f t="shared" si="5"/>
        <v>0</v>
      </c>
      <c r="AG12" s="69"/>
      <c r="AH12" s="83"/>
      <c r="AI12" s="88"/>
    </row>
    <row r="13" spans="1:35" ht="12" customHeight="1" thickBot="1">
      <c r="A13" s="56"/>
      <c r="B13" s="57" t="s">
        <v>13</v>
      </c>
      <c r="C13" s="36"/>
      <c r="D13" s="78" t="str">
        <f xml:space="preserve">  IF(SUM(K14,M14,O14,Q14,S14,U14,W14,Y14,AA14,AC14,AE14)&gt;0,                               IF(SUM(K14,M14,O14,Q14,S14,U14,W14,Y14,AA14,AC14,AE14)&lt;99,AVERAGE(K13,M13,O13,Q13,S13,U13,W13,Y13,AA13,AC13,AE13),"ERR"),"")</f>
        <v/>
      </c>
      <c r="E13" s="86">
        <f t="shared" si="0"/>
        <v>0</v>
      </c>
      <c r="F13" s="46" t="str">
        <f t="shared" si="1"/>
        <v/>
      </c>
      <c r="G13" s="47" t="str">
        <f t="shared" si="2"/>
        <v/>
      </c>
      <c r="H13" s="47" t="str">
        <f t="shared" si="3"/>
        <v/>
      </c>
      <c r="I13" s="48" t="str">
        <f t="shared" si="4"/>
        <v/>
      </c>
      <c r="J13" s="84" t="s">
        <v>35</v>
      </c>
      <c r="K13" s="39"/>
      <c r="L13" s="41"/>
      <c r="M13" s="39"/>
      <c r="N13" s="41"/>
      <c r="O13" s="39"/>
      <c r="P13" s="41"/>
      <c r="Q13" s="82"/>
      <c r="R13" s="41"/>
      <c r="S13" s="82"/>
      <c r="T13" s="41"/>
      <c r="U13" s="82"/>
      <c r="V13" s="41"/>
      <c r="W13" s="82"/>
      <c r="X13" s="41"/>
      <c r="Y13" s="82"/>
      <c r="Z13" s="41"/>
      <c r="AA13" s="82"/>
      <c r="AB13" s="41"/>
      <c r="AC13" s="82"/>
      <c r="AD13" s="41"/>
      <c r="AE13" s="82"/>
      <c r="AF13" s="5">
        <f t="shared" si="5"/>
        <v>0</v>
      </c>
      <c r="AG13" s="69"/>
      <c r="AH13" s="85" t="s">
        <v>35</v>
      </c>
      <c r="AI13" s="88"/>
    </row>
    <row r="14" spans="1:35" ht="12" hidden="1" customHeight="1" thickBot="1">
      <c r="A14" s="12"/>
      <c r="B14" s="19"/>
      <c r="C14" s="2"/>
      <c r="D14" s="79"/>
      <c r="E14" s="62">
        <f t="shared" si="0"/>
        <v>0</v>
      </c>
      <c r="F14" s="58"/>
      <c r="G14" s="59"/>
      <c r="H14" s="59"/>
      <c r="I14" s="60"/>
      <c r="J14" s="83"/>
      <c r="K14" s="61">
        <f xml:space="preserve">    IF(K13&lt;&gt;"",                         IF(K13=1,1,IF(K13=2,2,IF(K13=3,3,(IF(K13=4,4,99))))),0)</f>
        <v>0</v>
      </c>
      <c r="L14" s="34"/>
      <c r="M14" s="61">
        <f xml:space="preserve">    IF(M13&lt;&gt;"",                         IF(M13=1,1,IF(M13=2,2,IF(M13=3,3,(IF(M13=4,4,99))))),0)</f>
        <v>0</v>
      </c>
      <c r="N14" s="34"/>
      <c r="O14" s="61">
        <f xml:space="preserve">    IF(O13&lt;&gt;"",                         IF(O13=1,1,IF(O13=2,2,IF(O13=3,3,(IF(O13=4,4,99))))),0)</f>
        <v>0</v>
      </c>
      <c r="P14" s="34"/>
      <c r="Q14" s="82"/>
      <c r="R14" s="34"/>
      <c r="S14" s="82"/>
      <c r="T14" s="34"/>
      <c r="U14" s="82"/>
      <c r="V14" s="34"/>
      <c r="W14" s="82"/>
      <c r="X14" s="34"/>
      <c r="Y14" s="82"/>
      <c r="Z14" s="34"/>
      <c r="AA14" s="82"/>
      <c r="AB14" s="34"/>
      <c r="AC14" s="82"/>
      <c r="AD14" s="34"/>
      <c r="AE14" s="82"/>
      <c r="AF14" s="5">
        <f t="shared" si="5"/>
        <v>0</v>
      </c>
      <c r="AG14" s="69"/>
      <c r="AH14" s="83"/>
      <c r="AI14" s="88"/>
    </row>
    <row r="15" spans="1:35" ht="12" customHeight="1">
      <c r="A15" s="13"/>
      <c r="B15" s="14" t="s">
        <v>6</v>
      </c>
      <c r="C15" s="2"/>
      <c r="D15" s="77" t="str">
        <f xml:space="preserve">  IF(SUM(K16,M16,O16,Q16,S16,U16,W16,Y16,AA16,AC16,AE16)&gt;0,                               IF(SUM(K16,M16,O16,Q16,S16,U16,W16,Y16,AA16,AC16,AE16)&lt;99,AVERAGE(K15,M15,O15,Q15,S15,U15,W15,Y15,AA15,AC15,AE15),"ERR"),"")</f>
        <v/>
      </c>
      <c r="E15" s="62">
        <f t="shared" si="0"/>
        <v>0</v>
      </c>
      <c r="F15" s="29" t="str">
        <f t="shared" si="1"/>
        <v/>
      </c>
      <c r="G15" s="27" t="str">
        <f t="shared" si="2"/>
        <v/>
      </c>
      <c r="H15" s="27" t="str">
        <f t="shared" si="3"/>
        <v/>
      </c>
      <c r="I15" s="45" t="str">
        <f t="shared" si="4"/>
        <v/>
      </c>
      <c r="J15" s="83" t="s">
        <v>36</v>
      </c>
      <c r="K15" s="38"/>
      <c r="L15" s="34"/>
      <c r="M15" s="38"/>
      <c r="N15" s="34"/>
      <c r="O15" s="38"/>
      <c r="P15" s="34"/>
      <c r="Q15" s="38"/>
      <c r="R15" s="34"/>
      <c r="S15" s="38"/>
      <c r="T15" s="34"/>
      <c r="U15" s="38"/>
      <c r="V15" s="34"/>
      <c r="W15" s="38"/>
      <c r="X15" s="34"/>
      <c r="Y15" s="38"/>
      <c r="Z15" s="34"/>
      <c r="AA15" s="38"/>
      <c r="AB15" s="34"/>
      <c r="AC15" s="38"/>
      <c r="AD15" s="34"/>
      <c r="AE15" s="38"/>
      <c r="AF15" s="5">
        <f t="shared" si="5"/>
        <v>0</v>
      </c>
      <c r="AG15" s="69"/>
      <c r="AH15" s="83" t="s">
        <v>36</v>
      </c>
      <c r="AI15" s="88"/>
    </row>
    <row r="16" spans="1:35" ht="12" hidden="1" customHeight="1">
      <c r="A16" s="13"/>
      <c r="B16" s="14"/>
      <c r="C16" s="2"/>
      <c r="D16" s="77"/>
      <c r="E16" s="62">
        <f t="shared" si="0"/>
        <v>0</v>
      </c>
      <c r="F16" s="29"/>
      <c r="G16" s="27"/>
      <c r="H16" s="27"/>
      <c r="I16" s="30"/>
      <c r="J16" s="83"/>
      <c r="K16" s="49">
        <f xml:space="preserve">    IF(K15&lt;&gt;"",                         IF(K15=1,1,IF(K15=2,2,IF(K15=3,3,(IF(K15=4,4,99))))),0)</f>
        <v>0</v>
      </c>
      <c r="L16" s="34"/>
      <c r="M16" s="49">
        <f xml:space="preserve">    IF(M15&lt;&gt;"",                         IF(M15=1,1,IF(M15=2,2,IF(M15=3,3,(IF(M15=4,4,99))))),0)</f>
        <v>0</v>
      </c>
      <c r="N16" s="34"/>
      <c r="O16" s="49">
        <f xml:space="preserve">    IF(O15&lt;&gt;"",                         IF(O15=1,1,IF(O15=2,2,IF(O15=3,3,(IF(O15=4,4,99))))),0)</f>
        <v>0</v>
      </c>
      <c r="P16" s="34"/>
      <c r="Q16" s="49">
        <f xml:space="preserve">    IF(Q15&lt;&gt;"",                         IF(Q15=1,1,IF(Q15=2,2,IF(Q15=3,3,(IF(Q15=4,4,99))))),0)</f>
        <v>0</v>
      </c>
      <c r="R16" s="34"/>
      <c r="S16" s="49">
        <f xml:space="preserve">    IF(S15&lt;&gt;"",                         IF(S15=1,1,IF(S15=2,2,IF(S15=3,3,(IF(S15=4,4,99))))),0)</f>
        <v>0</v>
      </c>
      <c r="T16" s="34"/>
      <c r="U16" s="49">
        <f xml:space="preserve">    IF(U15&lt;&gt;"",                         IF(U15=1,1,IF(U15=2,2,IF(U15=3,3,(IF(U15=4,4,99))))),0)</f>
        <v>0</v>
      </c>
      <c r="V16" s="34"/>
      <c r="W16" s="49">
        <f xml:space="preserve">    IF(W15&lt;&gt;"",                         IF(W15=1,1,IF(W15=2,2,IF(W15=3,3,(IF(W15=4,4,99))))),0)</f>
        <v>0</v>
      </c>
      <c r="X16" s="34"/>
      <c r="Y16" s="49">
        <f xml:space="preserve">    IF(Y15&lt;&gt;"",                         IF(Y15=1,1,IF(Y15=2,2,IF(Y15=3,3,(IF(Y15=4,4,99))))),0)</f>
        <v>0</v>
      </c>
      <c r="Z16" s="34"/>
      <c r="AA16" s="49">
        <f xml:space="preserve">    IF(AA15&lt;&gt;"",                         IF(AA15=1,1,IF(AA15=2,2,IF(AA15=3,3,(IF(AA15=4,4,99))))),0)</f>
        <v>0</v>
      </c>
      <c r="AB16" s="34"/>
      <c r="AC16" s="49">
        <f xml:space="preserve">    IF(AC15&lt;&gt;"",                         IF(AC15=1,1,IF(AC15=2,2,IF(AC15=3,3,(IF(AC15=4,4,99))))),0)</f>
        <v>0</v>
      </c>
      <c r="AD16" s="34"/>
      <c r="AE16" s="49">
        <f xml:space="preserve">    IF(AE15&lt;&gt;"",                         IF(AE15=1,1,IF(AE15=2,2,IF(AE15=3,3,(IF(AE15=4,4,99))))),0)</f>
        <v>0</v>
      </c>
      <c r="AF16" s="5">
        <f t="shared" si="5"/>
        <v>0</v>
      </c>
      <c r="AG16" s="69"/>
      <c r="AH16" s="83"/>
      <c r="AI16" s="88"/>
    </row>
    <row r="17" spans="1:35" ht="12" customHeight="1">
      <c r="A17" s="13"/>
      <c r="B17" s="14" t="s">
        <v>7</v>
      </c>
      <c r="C17" s="2"/>
      <c r="D17" s="77" t="str">
        <f xml:space="preserve">  IF(SUM(K18,M18,O18,Q18,S18,U18,W18,Y18,AA18,AC18,AE18)&gt;0,                               IF(SUM(K18,M18,O18,Q18,S18,U18,W18,Y18,AA18,AC18,AE18)&lt;99,AVERAGE(K17,M17,O17,Q17,S17,U17,W17,Y17,AA17,AC17,AE17),"ERR"),"")</f>
        <v/>
      </c>
      <c r="E17" s="62">
        <f t="shared" si="0"/>
        <v>0</v>
      </c>
      <c r="F17" s="29" t="str">
        <f t="shared" si="1"/>
        <v/>
      </c>
      <c r="G17" s="27" t="str">
        <f t="shared" si="2"/>
        <v/>
      </c>
      <c r="H17" s="27" t="str">
        <f t="shared" si="3"/>
        <v/>
      </c>
      <c r="I17" s="45" t="str">
        <f t="shared" si="4"/>
        <v/>
      </c>
      <c r="J17" s="83" t="s">
        <v>37</v>
      </c>
      <c r="K17" s="38"/>
      <c r="L17" s="34"/>
      <c r="M17" s="38"/>
      <c r="N17" s="34"/>
      <c r="O17" s="38"/>
      <c r="P17" s="34"/>
      <c r="Q17" s="38"/>
      <c r="R17" s="34"/>
      <c r="S17" s="38"/>
      <c r="T17" s="34"/>
      <c r="U17" s="38"/>
      <c r="V17" s="34"/>
      <c r="W17" s="38"/>
      <c r="X17" s="34"/>
      <c r="Y17" s="38"/>
      <c r="Z17" s="34"/>
      <c r="AA17" s="38"/>
      <c r="AB17" s="34"/>
      <c r="AC17" s="38"/>
      <c r="AD17" s="34"/>
      <c r="AE17" s="38"/>
      <c r="AF17" s="5">
        <f t="shared" si="5"/>
        <v>0</v>
      </c>
      <c r="AG17" s="69"/>
      <c r="AH17" s="83" t="s">
        <v>37</v>
      </c>
      <c r="AI17" s="88"/>
    </row>
    <row r="18" spans="1:35" ht="12" hidden="1" customHeight="1">
      <c r="A18" s="13"/>
      <c r="B18" s="14"/>
      <c r="C18" s="2"/>
      <c r="D18" s="77"/>
      <c r="E18" s="62">
        <f t="shared" si="0"/>
        <v>0</v>
      </c>
      <c r="F18" s="29"/>
      <c r="G18" s="27"/>
      <c r="H18" s="27"/>
      <c r="I18" s="30"/>
      <c r="J18" s="83"/>
      <c r="K18" s="49">
        <f xml:space="preserve">    IF(K17&lt;&gt;"",                         IF(K17=1,1,IF(K17=2,2,IF(K17=3,3,(IF(K17=4,4,99))))),0)</f>
        <v>0</v>
      </c>
      <c r="L18" s="34"/>
      <c r="M18" s="49">
        <f xml:space="preserve">    IF(M17&lt;&gt;"",                         IF(M17=1,1,IF(M17=2,2,IF(M17=3,3,(IF(M17=4,4,99))))),0)</f>
        <v>0</v>
      </c>
      <c r="N18" s="34"/>
      <c r="O18" s="49">
        <f xml:space="preserve">    IF(O17&lt;&gt;"",                         IF(O17=1,1,IF(O17=2,2,IF(O17=3,3,(IF(O17=4,4,99))))),0)</f>
        <v>0</v>
      </c>
      <c r="P18" s="34"/>
      <c r="Q18" s="49">
        <f xml:space="preserve">    IF(Q17&lt;&gt;"",                         IF(Q17=1,1,IF(Q17=2,2,IF(Q17=3,3,(IF(Q17=4,4,99))))),0)</f>
        <v>0</v>
      </c>
      <c r="R18" s="34"/>
      <c r="S18" s="49">
        <f xml:space="preserve">    IF(S17&lt;&gt;"",                         IF(S17=1,1,IF(S17=2,2,IF(S17=3,3,(IF(S17=4,4,99))))),0)</f>
        <v>0</v>
      </c>
      <c r="T18" s="34"/>
      <c r="U18" s="49">
        <f xml:space="preserve">    IF(U17&lt;&gt;"",                         IF(U17=1,1,IF(U17=2,2,IF(U17=3,3,(IF(U17=4,4,99))))),0)</f>
        <v>0</v>
      </c>
      <c r="V18" s="34"/>
      <c r="W18" s="49">
        <f xml:space="preserve">    IF(W17&lt;&gt;"",                         IF(W17=1,1,IF(W17=2,2,IF(W17=3,3,(IF(W17=4,4,99))))),0)</f>
        <v>0</v>
      </c>
      <c r="X18" s="34"/>
      <c r="Y18" s="49">
        <f xml:space="preserve">    IF(Y17&lt;&gt;"",                         IF(Y17=1,1,IF(Y17=2,2,IF(Y17=3,3,(IF(Y17=4,4,99))))),0)</f>
        <v>0</v>
      </c>
      <c r="Z18" s="34"/>
      <c r="AA18" s="49">
        <f xml:space="preserve">    IF(AA17&lt;&gt;"",                         IF(AA17=1,1,IF(AA17=2,2,IF(AA17=3,3,(IF(AA17=4,4,99))))),0)</f>
        <v>0</v>
      </c>
      <c r="AB18" s="34"/>
      <c r="AC18" s="49">
        <f xml:space="preserve">    IF(AC17&lt;&gt;"",                         IF(AC17=1,1,IF(AC17=2,2,IF(AC17=3,3,(IF(AC17=4,4,99))))),0)</f>
        <v>0</v>
      </c>
      <c r="AD18" s="34"/>
      <c r="AE18" s="49">
        <f xml:space="preserve">    IF(AE17&lt;&gt;"",                         IF(AE17=1,1,IF(AE17=2,2,IF(AE17=3,3,(IF(AE17=4,4,99))))),0)</f>
        <v>0</v>
      </c>
      <c r="AF18" s="5">
        <f t="shared" si="5"/>
        <v>0</v>
      </c>
      <c r="AG18" s="69"/>
      <c r="AH18" s="83"/>
      <c r="AI18" s="88"/>
    </row>
    <row r="19" spans="1:35" ht="12" customHeight="1">
      <c r="A19" s="13"/>
      <c r="B19" s="14" t="s">
        <v>8</v>
      </c>
      <c r="C19" s="2"/>
      <c r="D19" s="77" t="str">
        <f xml:space="preserve">  IF(SUM(K20,M20,O20,Q20,S20,U20,W20,Y20,AA20,AC20,AE20)&gt;0,                               IF(SUM(K20,M20,O20,Q20,S20,U20,W20,Y20,AA20,AC20,AE20)&lt;99,AVERAGE(K19,M19,O19,Q19,S19,U19,W19,Y19,AA19,AC19,AE19),"ERR"),"")</f>
        <v/>
      </c>
      <c r="E19" s="62">
        <f t="shared" si="0"/>
        <v>0</v>
      </c>
      <c r="F19" s="29" t="str">
        <f t="shared" si="1"/>
        <v/>
      </c>
      <c r="G19" s="27" t="str">
        <f t="shared" si="2"/>
        <v/>
      </c>
      <c r="H19" s="27" t="str">
        <f t="shared" si="3"/>
        <v/>
      </c>
      <c r="I19" s="45" t="str">
        <f t="shared" si="4"/>
        <v/>
      </c>
      <c r="J19" s="83" t="s">
        <v>38</v>
      </c>
      <c r="K19" s="38"/>
      <c r="L19" s="34"/>
      <c r="M19" s="38"/>
      <c r="N19" s="34"/>
      <c r="O19" s="38"/>
      <c r="P19" s="34"/>
      <c r="Q19" s="21"/>
      <c r="R19" s="34"/>
      <c r="S19" s="38"/>
      <c r="T19" s="34"/>
      <c r="U19" s="21"/>
      <c r="V19" s="34"/>
      <c r="W19" s="21"/>
      <c r="X19" s="34"/>
      <c r="Y19" s="38"/>
      <c r="Z19" s="34"/>
      <c r="AA19" s="38"/>
      <c r="AB19" s="34"/>
      <c r="AC19" s="38"/>
      <c r="AD19" s="34"/>
      <c r="AE19" s="38"/>
      <c r="AF19" s="5">
        <f t="shared" si="5"/>
        <v>0</v>
      </c>
      <c r="AG19" s="69"/>
      <c r="AH19" s="83" t="s">
        <v>38</v>
      </c>
      <c r="AI19" s="88"/>
    </row>
    <row r="20" spans="1:35" ht="12" hidden="1" customHeight="1" thickBot="1">
      <c r="A20" s="23"/>
      <c r="B20" s="24"/>
      <c r="C20" s="2"/>
      <c r="D20" s="77"/>
      <c r="E20" s="62">
        <f t="shared" si="0"/>
        <v>0</v>
      </c>
      <c r="F20" s="29"/>
      <c r="G20" s="27"/>
      <c r="H20" s="27"/>
      <c r="I20" s="30"/>
      <c r="J20" s="83"/>
      <c r="K20" s="49">
        <f xml:space="preserve">    IF(K19&lt;&gt;"",                         IF(K19=1,1,IF(K19=2,2,IF(K19=3,3,(IF(K19=4,4,99))))),0)</f>
        <v>0</v>
      </c>
      <c r="L20" s="34"/>
      <c r="M20" s="49">
        <f xml:space="preserve">    IF(M19&lt;&gt;"",                         IF(M19=1,1,IF(M19=2,2,IF(M19=3,3,(IF(M19=4,4,99))))),0)</f>
        <v>0</v>
      </c>
      <c r="N20" s="34"/>
      <c r="O20" s="50">
        <f xml:space="preserve">    IF(O19&lt;&gt;"",                         IF(O19=1,1,IF(O19=2,2,IF(O19=3,3,(IF(O19=4,4,99))))),0)</f>
        <v>0</v>
      </c>
      <c r="P20" s="34"/>
      <c r="Q20" s="21"/>
      <c r="R20" s="34"/>
      <c r="S20" s="50">
        <f xml:space="preserve">    IF(S19&lt;&gt;"",                         IF(S19=1,1,IF(S19=2,2,IF(S19=3,3,(IF(S19=4,4,99))))),0)</f>
        <v>0</v>
      </c>
      <c r="T20" s="34"/>
      <c r="U20" s="21"/>
      <c r="V20" s="34"/>
      <c r="W20" s="21"/>
      <c r="X20" s="34"/>
      <c r="Y20" s="49">
        <f xml:space="preserve">    IF(Y19&lt;&gt;"",                         IF(Y19=1,1,IF(Y19=2,2,IF(Y19=3,3,(IF(Y19=4,4,99))))),0)</f>
        <v>0</v>
      </c>
      <c r="Z20" s="34"/>
      <c r="AA20" s="49">
        <f xml:space="preserve">    IF(AA19&lt;&gt;"",                         IF(AA19=1,1,IF(AA19=2,2,IF(AA19=3,3,(IF(AA19=4,4,99))))),0)</f>
        <v>0</v>
      </c>
      <c r="AB20" s="34"/>
      <c r="AC20" s="49">
        <f xml:space="preserve">    IF(AC19&lt;&gt;"",                         IF(AC19=1,1,IF(AC19=2,2,IF(AC19=3,3,(IF(AC19=4,4,99))))),0)</f>
        <v>0</v>
      </c>
      <c r="AD20" s="34"/>
      <c r="AE20" s="49">
        <f xml:space="preserve">    IF(AE19&lt;&gt;"",                         IF(AE19=1,1,IF(AE19=2,2,IF(AE19=3,3,(IF(AE19=4,4,99))))),0)</f>
        <v>0</v>
      </c>
      <c r="AF20" s="5">
        <f t="shared" si="5"/>
        <v>0</v>
      </c>
      <c r="AG20" s="69"/>
      <c r="AH20" s="83"/>
      <c r="AI20" s="31"/>
    </row>
    <row r="21" spans="1:35" ht="12" customHeight="1" thickBot="1">
      <c r="A21" s="15"/>
      <c r="B21" s="16" t="s">
        <v>9</v>
      </c>
      <c r="C21" s="2"/>
      <c r="D21" s="78" t="str">
        <f xml:space="preserve">  IF(SUM(K22,M22,O22,Q22,S22,U22,W22,Y22,AA22,AC22,AE22)&gt;0,                               IF(SUM(K22,M22,O22,Q22,S22,U22,W22,Y22,AA22,AC22,AE22)&lt;99,AVERAGE(K21,M21,O21,Q21,S21,U21,W21,Y21,AA21,AC21,AE21),"ERR"),"")</f>
        <v/>
      </c>
      <c r="E21" s="62">
        <f t="shared" si="0"/>
        <v>0</v>
      </c>
      <c r="F21" s="46" t="str">
        <f t="shared" si="1"/>
        <v/>
      </c>
      <c r="G21" s="47" t="str">
        <f t="shared" si="2"/>
        <v/>
      </c>
      <c r="H21" s="47" t="str">
        <f t="shared" si="3"/>
        <v/>
      </c>
      <c r="I21" s="48" t="str">
        <f t="shared" si="4"/>
        <v/>
      </c>
      <c r="J21" s="83" t="s">
        <v>39</v>
      </c>
      <c r="K21" s="39"/>
      <c r="L21" s="41"/>
      <c r="M21" s="39"/>
      <c r="N21" s="41"/>
      <c r="O21" s="39"/>
      <c r="P21" s="41"/>
      <c r="Q21" s="39"/>
      <c r="R21" s="41"/>
      <c r="S21" s="39"/>
      <c r="T21" s="41"/>
      <c r="U21" s="39"/>
      <c r="V21" s="41"/>
      <c r="W21" s="39"/>
      <c r="X21" s="41"/>
      <c r="Y21" s="39"/>
      <c r="Z21" s="41"/>
      <c r="AA21" s="39"/>
      <c r="AB21" s="41"/>
      <c r="AC21" s="39"/>
      <c r="AD21" s="41"/>
      <c r="AE21" s="39"/>
      <c r="AF21" s="5">
        <f t="shared" si="5"/>
        <v>0</v>
      </c>
      <c r="AG21" s="69"/>
      <c r="AH21" s="83" t="s">
        <v>39</v>
      </c>
      <c r="AI21" s="20">
        <f>IF(AI7=0,0,IF(AI7=10,10,IF(AI7=20,20,"ERR")))</f>
        <v>0</v>
      </c>
    </row>
    <row r="22" spans="1:35" ht="12" hidden="1" customHeight="1" thickBot="1">
      <c r="A22" s="25"/>
      <c r="B22" s="28"/>
      <c r="C22" s="2"/>
      <c r="D22" s="80"/>
      <c r="E22" s="62">
        <f t="shared" si="0"/>
        <v>0</v>
      </c>
      <c r="J22" s="4"/>
      <c r="K22" s="52">
        <f xml:space="preserve">    IF(K21&lt;&gt;"",                         IF(K21=1,1,IF(K21=2,2,IF(K21=3,3,(IF(K21=4,4,99))))),0)</f>
        <v>0</v>
      </c>
      <c r="L22" s="35"/>
      <c r="M22" s="51">
        <f xml:space="preserve">    IF(M21&lt;&gt;"",                         IF(M21=1,1,IF(M21=2,2,IF(M21=3,3,(IF(M21=4,4,99))))),0)</f>
        <v>0</v>
      </c>
      <c r="N22" s="35"/>
      <c r="O22" s="50">
        <f xml:space="preserve">    IF(O21&lt;&gt;"",                         IF(O21=1,1,IF(O21=2,2,IF(O21=3,3,(IF(O21=4,4,99))))),0)</f>
        <v>0</v>
      </c>
      <c r="P22" s="35"/>
      <c r="Q22" s="50">
        <f xml:space="preserve">    IF(Q21&lt;&gt;"",                         IF(Q21=1,1,IF(Q21=2,2,IF(Q21=3,3,(IF(Q21=4,4,99))))),0)</f>
        <v>0</v>
      </c>
      <c r="R22" s="35"/>
      <c r="S22" s="50">
        <f xml:space="preserve">    IF(S21&lt;&gt;"",                         IF(S21=1,1,IF(S21=2,2,IF(S21=3,3,(IF(S21=4,4,99))))),0)</f>
        <v>0</v>
      </c>
      <c r="T22" s="35"/>
      <c r="U22" s="50">
        <f xml:space="preserve">    IF(U21&lt;&gt;"",                         IF(U21=1,1,IF(U21=2,2,IF(U21=3,3,(IF(U21=4,4,99))))),0)</f>
        <v>0</v>
      </c>
      <c r="V22" s="35"/>
      <c r="W22" s="50">
        <f xml:space="preserve">    IF(W21&lt;&gt;"",                         IF(W21=1,1,IF(W21=2,2,IF(W21=3,3,(IF(W21=4,4,99))))),0)</f>
        <v>0</v>
      </c>
      <c r="X22" s="35"/>
      <c r="Y22" s="50">
        <f xml:space="preserve">    IF(Y21&lt;&gt;"",                         IF(Y21=1,1,IF(Y21=2,2,IF(Y21=3,3,(IF(Y21=4,4,99))))),0)</f>
        <v>0</v>
      </c>
      <c r="Z22" s="35"/>
      <c r="AA22" s="50">
        <f xml:space="preserve">    IF(AA21&lt;&gt;"",                         IF(AA21=1,1,IF(AA21=2,2,IF(AA21=3,3,(IF(AA21=4,4,99))))),0)</f>
        <v>0</v>
      </c>
      <c r="AB22" s="35"/>
      <c r="AC22" s="50">
        <f xml:space="preserve">    IF(AC21&lt;&gt;"",                         IF(AC21=1,1,IF(AC21=2,2,IF(AC21=3,3,(IF(AC21=4,4,99))))),0)</f>
        <v>0</v>
      </c>
      <c r="AD22" s="35"/>
      <c r="AE22" s="50">
        <f xml:space="preserve">    IF(AE21&lt;&gt;"",                         IF(AE21=1,1,IF(AE21=2,2,IF(AE21=3,3,(IF(AE21=4,4,99))))),0)</f>
        <v>0</v>
      </c>
      <c r="AF22" s="5">
        <f t="shared" si="5"/>
        <v>0</v>
      </c>
      <c r="AI22" s="36"/>
    </row>
    <row r="23" spans="1:35" s="70" customFormat="1" ht="15.75" hidden="1" thickBot="1">
      <c r="C23" s="72"/>
      <c r="D23" s="81"/>
      <c r="E23" s="62">
        <f>SUM(E7:E22)</f>
        <v>0</v>
      </c>
      <c r="F23" s="42">
        <f>SUM(F7:F21)*10</f>
        <v>0</v>
      </c>
      <c r="G23" s="43">
        <f>SUM(G7:G21)*25</f>
        <v>0</v>
      </c>
      <c r="H23" s="43">
        <f>SUM(H7:H21)*40</f>
        <v>0</v>
      </c>
      <c r="I23" s="44">
        <f>SUM(I7:I21)*50</f>
        <v>0</v>
      </c>
      <c r="J23" s="4"/>
      <c r="K23" s="73"/>
      <c r="L23" s="73"/>
    </row>
    <row r="24" spans="1:35">
      <c r="C24" s="2"/>
      <c r="F24" s="55"/>
      <c r="G24" s="55"/>
      <c r="H24" s="55"/>
      <c r="I24" s="55"/>
    </row>
    <row r="25" spans="1:35">
      <c r="F25" s="55"/>
      <c r="G25" s="55"/>
      <c r="H25" s="55"/>
      <c r="I25" s="55"/>
    </row>
    <row r="26" spans="1:35">
      <c r="F26" s="55"/>
      <c r="G26" s="55"/>
      <c r="H26" s="55"/>
      <c r="I26" s="55"/>
    </row>
  </sheetData>
  <sheetProtection password="E727" sheet="1" objects="1" scenarios="1" selectLockedCells="1"/>
  <mergeCells count="23">
    <mergeCell ref="A1:AI1"/>
    <mergeCell ref="AI5:AI6"/>
    <mergeCell ref="L3:N3"/>
    <mergeCell ref="R3:T3"/>
    <mergeCell ref="X3:Z3"/>
    <mergeCell ref="AD3:AF3"/>
    <mergeCell ref="O5:O6"/>
    <mergeCell ref="Q5:Q6"/>
    <mergeCell ref="S5:S6"/>
    <mergeCell ref="U5:U6"/>
    <mergeCell ref="W5:W6"/>
    <mergeCell ref="Y5:Y6"/>
    <mergeCell ref="AA5:AA6"/>
    <mergeCell ref="AC5:AC6"/>
    <mergeCell ref="AE5:AE6"/>
    <mergeCell ref="AI7:AI19"/>
    <mergeCell ref="AI2:AI3"/>
    <mergeCell ref="A7:B7"/>
    <mergeCell ref="A9:B9"/>
    <mergeCell ref="K5:K6"/>
    <mergeCell ref="M5:M6"/>
    <mergeCell ref="F5:I5"/>
    <mergeCell ref="D5:D6"/>
  </mergeCells>
  <conditionalFormatting sqref="J7:J21">
    <cfRule type="cellIs" dxfId="31" priority="383" operator="equal">
      <formula>1</formula>
    </cfRule>
  </conditionalFormatting>
  <conditionalFormatting sqref="AG7:AG21 O7 Q7 S7 Y7 AA7 AC7 W9 M7 AE7 AC11 AE11 Y11 U9 M15 O15 Q17 S17 U17 W17 Y17 AA17 AC17 AE17 AA11 W21 U21 K13 Q21 O21 K7 W7 U7 K15 AE21 AE19 AE15 AC21 AC19 AC15 AA21 AA19 AA15 Y21 Y19 Y15 W15 U15 S15 Q15 O17 O13 M21 M19 M17 M13 K21 K19 K17">
    <cfRule type="cellIs" dxfId="30" priority="378" operator="equal">
      <formula>4</formula>
    </cfRule>
    <cfRule type="cellIs" dxfId="29" priority="379" operator="equal">
      <formula>3</formula>
    </cfRule>
    <cfRule type="cellIs" dxfId="28" priority="380" operator="equal">
      <formula>2</formula>
    </cfRule>
    <cfRule type="cellIs" dxfId="27" priority="381" operator="equal">
      <formula>1</formula>
    </cfRule>
  </conditionalFormatting>
  <conditionalFormatting sqref="K21 K19 K17 K13 K15 M13 O13">
    <cfRule type="cellIs" dxfId="26" priority="374" operator="equal">
      <formula>4</formula>
    </cfRule>
    <cfRule type="cellIs" dxfId="25" priority="375" operator="equal">
      <formula>3</formula>
    </cfRule>
    <cfRule type="cellIs" dxfId="24" priority="376" operator="equal">
      <formula>2</formula>
    </cfRule>
    <cfRule type="cellIs" dxfId="23" priority="377" operator="equal">
      <formula>1</formula>
    </cfRule>
  </conditionalFormatting>
  <conditionalFormatting sqref="I7 I9 I11 I13 I15 I17 I19 I21">
    <cfRule type="cellIs" dxfId="22" priority="115" operator="equal">
      <formula>1</formula>
    </cfRule>
  </conditionalFormatting>
  <conditionalFormatting sqref="H7 H9 H11 H13 H15 H17 H19 H21">
    <cfRule type="cellIs" dxfId="21" priority="114" operator="equal">
      <formula>1</formula>
    </cfRule>
  </conditionalFormatting>
  <conditionalFormatting sqref="G7 G9 G11 G13 G15 G17 G19 G21">
    <cfRule type="cellIs" dxfId="20" priority="113" operator="equal">
      <formula>1</formula>
    </cfRule>
  </conditionalFormatting>
  <conditionalFormatting sqref="F7 F9 F11 F13 F15 F17 F19 F21">
    <cfRule type="cellIs" dxfId="19" priority="112" operator="equal">
      <formula>1</formula>
    </cfRule>
  </conditionalFormatting>
  <conditionalFormatting sqref="B6">
    <cfRule type="cellIs" dxfId="18" priority="19" operator="equal">
      <formula>"ERR ens compl"</formula>
    </cfRule>
    <cfRule type="cellIs" dxfId="17" priority="18" operator="equal">
      <formula>"ERR composantes"</formula>
    </cfRule>
  </conditionalFormatting>
  <conditionalFormatting sqref="AH7:AH21">
    <cfRule type="cellIs" dxfId="16" priority="17" operator="equal">
      <formula>1</formula>
    </cfRule>
  </conditionalFormatting>
  <conditionalFormatting sqref="S19">
    <cfRule type="cellIs" dxfId="15" priority="13" operator="equal">
      <formula>4</formula>
    </cfRule>
    <cfRule type="cellIs" dxfId="14" priority="14" operator="equal">
      <formula>3</formula>
    </cfRule>
    <cfRule type="cellIs" dxfId="13" priority="15" operator="equal">
      <formula>2</formula>
    </cfRule>
    <cfRule type="cellIs" dxfId="12" priority="16" operator="equal">
      <formula>1</formula>
    </cfRule>
  </conditionalFormatting>
  <conditionalFormatting sqref="S21">
    <cfRule type="cellIs" dxfId="11" priority="9" operator="equal">
      <formula>4</formula>
    </cfRule>
    <cfRule type="cellIs" dxfId="10" priority="10" operator="equal">
      <formula>3</formula>
    </cfRule>
    <cfRule type="cellIs" dxfId="9" priority="11" operator="equal">
      <formula>2</formula>
    </cfRule>
    <cfRule type="cellIs" dxfId="8" priority="12" operator="equal">
      <formula>1</formula>
    </cfRule>
  </conditionalFormatting>
  <conditionalFormatting sqref="O19">
    <cfRule type="cellIs" dxfId="7" priority="5" operator="equal">
      <formula>4</formula>
    </cfRule>
    <cfRule type="cellIs" dxfId="6" priority="6" operator="equal">
      <formula>3</formula>
    </cfRule>
    <cfRule type="cellIs" dxfId="5" priority="7" operator="equal">
      <formula>2</formula>
    </cfRule>
    <cfRule type="cellIs" dxfId="4" priority="8" operator="equal">
      <formula>1</formula>
    </cfRule>
  </conditionalFormatting>
  <conditionalFormatting sqref="S21">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2017-04-07T05:38:08Z</dcterms:modified>
</cp:coreProperties>
</file>